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طلحة\"/>
    </mc:Choice>
  </mc:AlternateContent>
  <xr:revisionPtr revIDLastSave="0" documentId="13_ncr:1_{276CCC49-5838-463B-A6A9-58DE0CDD66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F210" i="1" s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<sst xmlns="http://schemas.openxmlformats.org/spreadsheetml/2006/main" count="554" uniqueCount="447">
  <si>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</si>
  <si>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</si>
  <si>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</si>
  <si>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</si>
  <si>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</si>
  <si>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</si>
  <si>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</si>
  <si>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</si>
  <si>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</si>
  <si>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</si>
  <si>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</si>
  <si>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</si>
  <si>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</si>
  <si>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</si>
  <si>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</si>
  <si>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</si>
  <si>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</si>
  <si>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</si>
  <si>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</si>
  <si>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</si>
  <si>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</si>
  <si>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</si>
  <si>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</si>
  <si>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</si>
  <si>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</si>
  <si>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</si>
  <si>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</si>
  <si>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</si>
  <si>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</si>
  <si>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</si>
  <si>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</si>
  <si>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</si>
  <si>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</si>
  <si>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</si>
  <si>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</si>
  <si>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</si>
  <si>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</si>
  <si>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</si>
  <si>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</si>
  <si>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</si>
  <si>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</si>
  <si>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</si>
  <si>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</si>
  <si>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</si>
  <si>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</si>
  <si>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</si>
  <si>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</si>
  <si>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</si>
  <si>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</si>
  <si>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</si>
  <si>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</si>
  <si>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</si>
  <si>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</si>
  <si>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</si>
  <si>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</si>
  <si>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</si>
  <si>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</si>
  <si>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</si>
  <si>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</si>
  <si>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</si>
  <si>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</si>
  <si>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</si>
  <si>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</si>
  <si>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</si>
  <si>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</si>
  <si>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</si>
  <si>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</si>
  <si>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</si>
  <si>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</si>
  <si>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</si>
  <si>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</si>
  <si>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</si>
  <si>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</si>
  <si>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</si>
  <si>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</si>
  <si>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</si>
  <si>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</si>
  <si>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</si>
  <si>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</si>
  <si>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</si>
  <si>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</si>
  <si>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</si>
  <si>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</si>
  <si>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</si>
  <si>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</si>
  <si>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</si>
  <si>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</si>
  <si>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</si>
  <si>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</si>
  <si>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</si>
  <si>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</si>
  <si>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</si>
  <si>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</si>
  <si>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</si>
  <si>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</si>
  <si>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</si>
  <si>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</si>
  <si>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</si>
  <si>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</si>
  <si>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</si>
  <si>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</si>
  <si>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</si>
  <si>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</si>
  <si>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</si>
  <si>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</si>
  <si>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</si>
  <si>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</si>
  <si>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</si>
  <si>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</si>
  <si>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</si>
  <si>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</si>
  <si>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</si>
  <si>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</si>
  <si>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</si>
  <si>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</si>
  <si>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</si>
  <si>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</si>
  <si>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</si>
  <si>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</si>
  <si>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</si>
  <si>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</si>
  <si>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</si>
  <si>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</si>
  <si>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</si>
  <si>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</si>
  <si>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</si>
  <si>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</si>
  <si>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</si>
  <si>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</si>
  <si>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</si>
  <si>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</si>
  <si>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</si>
  <si>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</si>
  <si>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</si>
  <si>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</si>
  <si>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</si>
  <si>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</si>
  <si>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</si>
  <si>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</si>
  <si>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</si>
  <si>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</si>
  <si>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</si>
  <si>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</si>
  <si>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</si>
  <si>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</si>
  <si>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</si>
  <si>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</si>
  <si>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</si>
  <si>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</si>
  <si>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</si>
  <si>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</si>
  <si>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</si>
  <si>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</si>
  <si>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</si>
  <si>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</si>
  <si>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</si>
  <si>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</si>
  <si>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</si>
  <si>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</si>
  <si>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</si>
  <si>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</si>
  <si>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</si>
  <si>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</si>
  <si>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</si>
  <si>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</si>
  <si>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</si>
  <si>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</si>
  <si>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</si>
  <si>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</si>
  <si>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</si>
  <si>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</si>
  <si>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</si>
  <si>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</si>
  <si>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</si>
  <si>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</si>
  <si>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</si>
  <si>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</si>
  <si>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</si>
  <si>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</si>
  <si>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</si>
  <si>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</si>
  <si>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</si>
  <si>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</si>
  <si>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</si>
  <si>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</si>
  <si>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</si>
  <si>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</si>
  <si>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</si>
  <si>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</si>
  <si>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</si>
  <si>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</si>
  <si>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</si>
  <si>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</si>
  <si>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</si>
  <si>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</si>
  <si>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</si>
  <si>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</si>
  <si>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</si>
  <si>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</si>
  <si>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</si>
  <si>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</si>
  <si>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</si>
  <si>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</si>
  <si>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</si>
  <si>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</si>
  <si>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</si>
  <si>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</si>
  <si>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</si>
  <si>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</si>
  <si>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</si>
  <si>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</si>
  <si>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</si>
  <si>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</si>
  <si>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</si>
  <si>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</si>
  <si>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</si>
  <si>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</si>
  <si>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</si>
  <si>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</si>
  <si>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</si>
  <si>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</si>
  <si>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</si>
  <si>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</si>
  <si>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</si>
  <si>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</si>
  <si>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</si>
  <si>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</si>
  <si>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</si>
  <si>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</si>
  <si>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</si>
  <si>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</si>
  <si>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</si>
  <si>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</si>
  <si>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</si>
  <si>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</si>
  <si>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</si>
  <si>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</si>
  <si>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</si>
  <si>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</si>
  <si>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</si>
  <si>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</si>
  <si>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</si>
  <si>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</si>
  <si>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</si>
  <si>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</si>
  <si>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</si>
  <si>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</si>
  <si>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</si>
  <si>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</si>
  <si>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</si>
  <si>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</si>
  <si>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</si>
  <si>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</si>
  <si>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</si>
  <si>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</si>
  <si>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</si>
  <si>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</si>
  <si>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</si>
  <si>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</si>
  <si>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</si>
  <si>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</si>
  <si>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</si>
  <si>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</si>
  <si>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</si>
  <si>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</si>
  <si>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</si>
  <si>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</si>
  <si>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</si>
  <si>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</si>
  <si>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</si>
  <si>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</si>
  <si>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</si>
  <si>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</si>
  <si>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</si>
  <si>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</si>
  <si>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</si>
  <si>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</si>
  <si>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</si>
  <si>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</si>
  <si>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</si>
  <si>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</si>
  <si>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</si>
  <si>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</si>
  <si>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</si>
  <si>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</si>
  <si>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</si>
  <si>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</si>
  <si>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</si>
  <si>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</si>
  <si>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</si>
  <si>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</si>
  <si>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</si>
  <si>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</si>
  <si>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</si>
  <si>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</si>
  <si>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</si>
  <si>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</si>
  <si>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</si>
  <si>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</si>
  <si>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</si>
  <si>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</si>
  <si>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</si>
  <si>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</si>
  <si>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</si>
  <si>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</si>
  <si>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</si>
  <si>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</si>
  <si>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</si>
  <si>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</si>
  <si>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</si>
  <si>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</si>
  <si>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</si>
  <si>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</si>
  <si>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</si>
  <si>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</si>
  <si>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</si>
  <si>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</si>
  <si>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</si>
  <si>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</si>
  <si>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</si>
  <si>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</si>
  <si>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</si>
  <si>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</si>
  <si>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</si>
  <si>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</si>
  <si>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</si>
  <si>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</si>
  <si>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</si>
  <si>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</si>
  <si>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</si>
  <si>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</si>
  <si>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</si>
  <si>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</si>
  <si>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</si>
  <si>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</si>
  <si>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</si>
  <si>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</si>
  <si>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</si>
  <si>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</si>
  <si>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</si>
  <si>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</si>
  <si>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</si>
  <si>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</si>
  <si>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</si>
  <si>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</si>
  <si>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</si>
  <si>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</si>
  <si>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</si>
  <si>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</si>
  <si>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</si>
  <si>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</si>
  <si>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</si>
  <si>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</si>
  <si>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</si>
  <si>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</si>
  <si>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</si>
  <si>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</si>
  <si>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</si>
  <si>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</si>
  <si>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</si>
  <si>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</si>
  <si>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</si>
  <si>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</si>
  <si>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</si>
  <si>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</si>
  <si>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</si>
  <si>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</si>
  <si>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</si>
  <si>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</si>
  <si>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</si>
  <si>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</si>
  <si>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</si>
  <si>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</si>
  <si>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</si>
  <si>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</si>
  <si>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</si>
  <si>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</si>
  <si>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</si>
  <si>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</si>
  <si>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</si>
  <si>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</si>
  <si>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</si>
  <si>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</si>
  <si>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</si>
  <si>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</si>
  <si>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</si>
  <si>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</si>
  <si>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</si>
  <si>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</si>
  <si>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</si>
  <si>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</si>
  <si>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</si>
  <si>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</si>
  <si>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</si>
  <si>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</si>
  <si>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</si>
  <si>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</si>
  <si>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</si>
  <si>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</si>
  <si>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</si>
  <si>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</si>
  <si>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</si>
  <si>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</si>
  <si>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</si>
  <si>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</si>
  <si>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</si>
  <si>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</si>
  <si>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</si>
  <si>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</si>
  <si>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</si>
  <si>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</si>
  <si>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</si>
  <si>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</si>
  <si>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</si>
  <si>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</si>
  <si>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</si>
  <si>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</si>
  <si>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</si>
  <si>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</si>
  <si>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</si>
  <si>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</si>
  <si>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</si>
  <si>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</si>
  <si>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</si>
  <si>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</si>
  <si>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</si>
  <si>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</si>
  <si>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</si>
  <si>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</si>
  <si>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</si>
  <si>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</si>
  <si>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</si>
  <si>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</si>
  <si>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</si>
  <si>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</si>
  <si>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</si>
  <si>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</si>
  <si>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</si>
  <si>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</si>
  <si>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</si>
  <si>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</si>
  <si>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</si>
  <si>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</si>
  <si>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2021      الى 31 / 3 / 2021    </t>
  </si>
  <si>
    <t xml:space="preserve">تقرير بالأصول الثابتة بتاريخ 31 /  3 /   2021م </t>
  </si>
  <si>
    <t>تقرير بالإلتزامات وصافي اًلأصول بتاريخ 31 /  3 /    2021م</t>
  </si>
  <si>
    <t xml:space="preserve">تقرير إيرادات ومصروفات البرامج والأنشطة المقيدة للفترة من 1 /  1 / 2021م      الى  31 / 3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</si>
</sst>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01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88" xfId="0" applyNumberFormat="1" applyFont="1" applyBorder="1" applyProtection="1">
      <protection locked="0"/>
    </xf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0" fillId="0" borderId="77" xfId="0" applyNumberFormat="1" applyBorder="1" applyProtection="1">
      <protection locked="0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702D68CC-26DB-4B27-A90E-EDAA74A478AC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لجنة التنمية: لجنة التنمية الاجتماعية الأهلية بطلحة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(797072.33)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 21 / 4 / 1421 هـ      ترخيص رقم 91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/ 4 / 1421 هـ     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طلحة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0537505174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Tn.talha91@gmail.com</a:t>
          </a:r>
          <a:endParaRPr lang="ar-S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K13" sqref="K13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797072.33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2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.6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4.4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topLeftCell="A10" workbookViewId="0">
      <selection activeCell="D12" sqref="D12"/>
    </sheetView>
  </sheetViews>
  <sheetFormatPr defaultRowHeight="13.8"/>
  <cols>
    <col min="2" max="2" width="8.09765625" bestFit="1" customWidth="1"/>
    <col min="3" max="3" width="32.09765625" customWidth="1"/>
    <col min="13" max="13" width="1.3984375" customWidth="1"/>
  </cols>
  <sheetData>
    <row r="2" spans="2:16" ht="21.6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6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4.4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31.2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workbookViewId="0">
      <pane xSplit="12" ySplit="4" topLeftCell="M230" activePane="bottomRight" state="frozen"/>
      <selection pane="topRight" activeCell="M1" sqref="M1"/>
      <selection pane="bottomLeft" activeCell="A5" sqref="A5"/>
      <selection pane="bottomRight" activeCell="F240" sqref="F240"/>
    </sheetView>
  </sheetViews>
  <sheetFormatPr defaultRowHeight="13.8"/>
  <cols>
    <col min="2" max="2" width="10.8984375" bestFit="1" customWidth="1"/>
    <col min="3" max="3" width="53.59765625" bestFit="1" customWidth="1"/>
    <col min="4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3827.5</v>
      </c>
      <c r="E5" s="223">
        <f>E6</f>
        <v>1127.5</v>
      </c>
      <c r="F5" s="224">
        <f>F210</f>
        <v>2700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1127.5</v>
      </c>
      <c r="E6" s="226">
        <f>E7+E38+E134+E190</f>
        <v>1127.5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1127.5</v>
      </c>
      <c r="E134" s="226">
        <f>SUM(E135,E137,E144,E150,E155,E157,E159,E161,E163,E165,E167,E169,E171,E183)</f>
        <v>1127.5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1127.5</v>
      </c>
      <c r="E155" s="226">
        <f>E156</f>
        <v>1127.5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1127.5</v>
      </c>
      <c r="E156" s="226">
        <v>1127.5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2700</v>
      </c>
      <c r="E210" s="228"/>
      <c r="F210" s="227">
        <f>SUM(F211,F249)</f>
        <v>2700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2700</v>
      </c>
      <c r="E211" s="232"/>
      <c r="F211" s="227">
        <f>SUM(F212,F214,F223,F232,F238)</f>
        <v>2700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2700</v>
      </c>
      <c r="E238" s="232"/>
      <c r="F238" s="227">
        <f>SUM(F239:F248)</f>
        <v>2700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2700</v>
      </c>
      <c r="E240" s="232"/>
      <c r="F240" s="227">
        <v>2700</v>
      </c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0</v>
      </c>
      <c r="E244" s="232"/>
      <c r="F244" s="227"/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3827.5</v>
      </c>
      <c r="E293" s="243">
        <f>E5</f>
        <v>1127.5</v>
      </c>
      <c r="F293" s="243">
        <f>F210</f>
        <v>2700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17" workbookViewId="0">
      <selection activeCell="D20" sqref="D20"/>
    </sheetView>
  </sheetViews>
  <sheetFormatPr defaultRowHeight="13.8"/>
  <cols>
    <col min="3" max="3" width="44.3984375" customWidth="1"/>
    <col min="4" max="5" width="9.8984375" bestFit="1" customWidth="1"/>
    <col min="6" max="6" width="17.59765625" customWidth="1"/>
  </cols>
  <sheetData>
    <row r="2" spans="2:6" ht="21">
      <c r="B2" s="284" t="s">
        <v>444</v>
      </c>
      <c r="C2" s="284"/>
      <c r="D2" s="284"/>
      <c r="E2" s="284"/>
      <c r="F2" s="284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6">
        <v>384926.83</v>
      </c>
      <c r="E7" s="295">
        <v>387626.83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384926.83</v>
      </c>
      <c r="E15" s="161">
        <f>SUM(E7:E14)</f>
        <v>387626.83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97">
        <v>90100</v>
      </c>
      <c r="E17" s="298">
        <v>90100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97">
        <v>361620</v>
      </c>
      <c r="E20" s="298">
        <v>359400</v>
      </c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451720</v>
      </c>
      <c r="E22" s="161">
        <f>SUM(E17:E21)</f>
        <v>449500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836646.83000000007</v>
      </c>
      <c r="E33" s="166">
        <f>E15+E22+E31</f>
        <v>837126.83000000007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7" zoomScale="96" zoomScaleNormal="96" workbookViewId="0">
      <selection activeCell="M17" sqref="L17:M17"/>
    </sheetView>
  </sheetViews>
  <sheetFormatPr defaultRowHeight="13.8"/>
  <cols>
    <col min="3" max="3" width="8.09765625" bestFit="1" customWidth="1"/>
    <col min="4" max="4" width="33.3984375" customWidth="1"/>
    <col min="5" max="5" width="10.296875" bestFit="1" customWidth="1"/>
    <col min="6" max="6" width="12.3984375" bestFit="1" customWidth="1"/>
    <col min="7" max="7" width="23.3984375" customWidth="1"/>
  </cols>
  <sheetData>
    <row r="2" spans="3:7" ht="21">
      <c r="C2" s="284" t="s">
        <v>445</v>
      </c>
      <c r="D2" s="284"/>
      <c r="E2" s="284"/>
      <c r="F2" s="284"/>
      <c r="G2" s="284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299">
        <v>2220</v>
      </c>
      <c r="F9" s="159"/>
      <c r="G9" s="160"/>
    </row>
    <row r="10" spans="3:7" ht="15.6">
      <c r="C10" s="104">
        <v>214</v>
      </c>
      <c r="D10" s="33" t="s">
        <v>69</v>
      </c>
      <c r="E10" s="299">
        <v>4725</v>
      </c>
      <c r="F10" s="300">
        <v>4725</v>
      </c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6945</v>
      </c>
      <c r="F13" s="161">
        <f>SUM(F7:F12)</f>
        <v>4725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45">
        <f>F19+'تقرير المصروفات '!E134</f>
        <v>32629.5</v>
      </c>
      <c r="F19" s="298">
        <v>31502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32629.5</v>
      </c>
      <c r="F22" s="161">
        <f>SUM(F15:F21)</f>
        <v>31502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170116</v>
      </c>
      <c r="F25" s="204">
        <v>172816</v>
      </c>
      <c r="G25" s="160"/>
    </row>
    <row r="26" spans="3:7" ht="15.6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626956.32999999996</v>
      </c>
      <c r="F26" s="204">
        <v>628083.82999999996</v>
      </c>
      <c r="G26" s="160"/>
    </row>
    <row r="27" spans="3:7" ht="16.2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7.399999999999999">
      <c r="C28" s="112"/>
      <c r="D28" s="113" t="s">
        <v>432</v>
      </c>
      <c r="E28" s="164">
        <f>SUM(E25:E27)</f>
        <v>797072.33</v>
      </c>
      <c r="F28" s="164">
        <f>SUM(F25:F27)</f>
        <v>800899.83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2" t="s">
        <v>433</v>
      </c>
      <c r="D30" s="283"/>
      <c r="E30" s="166">
        <f>E13+E22+E28</f>
        <v>836646.83</v>
      </c>
      <c r="F30" s="166">
        <f>F13+F22+F28</f>
        <v>837126.83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5" t="s">
        <v>176</v>
      </c>
      <c r="C3" s="285"/>
      <c r="D3" s="285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topLeftCell="A31" zoomScale="80" zoomScaleNormal="80" workbookViewId="0">
      <selection activeCell="J50" sqref="J50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2700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-2700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2700</v>
      </c>
      <c r="E34" s="117"/>
      <c r="F34" s="124">
        <v>31105002</v>
      </c>
      <c r="G34" s="125" t="s">
        <v>146</v>
      </c>
      <c r="H34" s="175"/>
      <c r="J34" s="140">
        <f t="shared" si="0"/>
        <v>-2700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0</v>
      </c>
      <c r="E38" s="117"/>
      <c r="F38" s="124">
        <v>31105006</v>
      </c>
      <c r="G38" s="125" t="s">
        <v>154</v>
      </c>
      <c r="H38" s="175"/>
      <c r="J38" s="140">
        <f t="shared" si="0"/>
        <v>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2700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-2700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172816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170116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2022-05-10T14:54:41Z</dcterms:modified>
</cp:coreProperties>
</file>